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\Documents\SynologyDrive\MV\Roland\2022\sozialindex\sozialbudget 2023\"/>
    </mc:Choice>
  </mc:AlternateContent>
  <xr:revisionPtr revIDLastSave="0" documentId="8_{4AE0B396-28A3-47BC-9BCF-BB7B6F0D5CB8}" xr6:coauthVersionLast="47" xr6:coauthVersionMax="47" xr10:uidLastSave="{00000000-0000-0000-0000-000000000000}"/>
  <bookViews>
    <workbookView xWindow="-120" yWindow="-120" windowWidth="29040" windowHeight="15720" xr2:uid="{51C51443-6A9A-4C79-8F9A-BF801A3A88E8}"/>
  </bookViews>
  <sheets>
    <sheet name="Tabelle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2" l="1"/>
  <c r="G15" i="2" s="1"/>
  <c r="G16" i="2" s="1"/>
  <c r="E14" i="2"/>
  <c r="E15" i="2" s="1"/>
  <c r="F14" i="2"/>
  <c r="F17" i="2" s="1"/>
  <c r="C14" i="2"/>
  <c r="C15" i="2" s="1"/>
  <c r="B14" i="2"/>
  <c r="B15" i="2" s="1"/>
  <c r="B16" i="2" s="1"/>
  <c r="C17" i="2" l="1"/>
  <c r="F15" i="2"/>
  <c r="F16" i="2" s="1"/>
  <c r="B17" i="2"/>
  <c r="G17" i="2"/>
  <c r="E16" i="2"/>
  <c r="H16" i="2" s="1"/>
  <c r="E17" i="2"/>
  <c r="D15" i="2"/>
  <c r="C16" i="2"/>
  <c r="D16" i="2" s="1"/>
  <c r="D17" i="2" l="1"/>
  <c r="H15" i="2"/>
  <c r="H17" i="2"/>
</calcChain>
</file>

<file path=xl/sharedStrings.xml><?xml version="1.0" encoding="utf-8"?>
<sst xmlns="http://schemas.openxmlformats.org/spreadsheetml/2006/main" count="22" uniqueCount="21">
  <si>
    <t>ndH</t>
  </si>
  <si>
    <t>insgesamt</t>
  </si>
  <si>
    <t>Rechner Sozialzuschläge</t>
  </si>
  <si>
    <t>Kinder insg.</t>
  </si>
  <si>
    <t>davon ndH</t>
  </si>
  <si>
    <t>davon QM/MSS</t>
  </si>
  <si>
    <t>davon BuT</t>
  </si>
  <si>
    <t>konzeptionell mehrsprachig?</t>
  </si>
  <si>
    <t>Stellen</t>
  </si>
  <si>
    <t>Stunden</t>
  </si>
  <si>
    <t>Geld</t>
  </si>
  <si>
    <t>QM/MSS</t>
  </si>
  <si>
    <t>Zuschläge alt</t>
  </si>
  <si>
    <t>Zuschläge neu</t>
  </si>
  <si>
    <t>angerechnete Kinder</t>
  </si>
  <si>
    <t>BuT 30%</t>
  </si>
  <si>
    <t>BuT 50%</t>
  </si>
  <si>
    <t>ndH mehrsprachig</t>
  </si>
  <si>
    <t>nein</t>
  </si>
  <si>
    <t>Roland Kern, DaKS, 21.6.23</t>
  </si>
  <si>
    <t>Auswirkungen des Änderungsvorschlags des DaKS, Stand Juni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</si>
</sst>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0" fillId="0" borderId="0" xfId="0" applyFill="1"/>
    <xf numFmtId="0" fontId="0" fillId="0" borderId="0" xfId="0" applyAlignment="1">
      <alignment horizontal="right"/>
    </xf>
    <xf numFmtId="0" fontId="1" fillId="0" borderId="1" xfId="0" applyFont="1" applyBorder="1"/>
    <xf numFmtId="0" fontId="0" fillId="0" borderId="2" xfId="0" applyBorder="1"/>
    <xf numFmtId="0" fontId="1" fillId="0" borderId="2" xfId="0" applyFont="1" applyBorder="1"/>
    <xf numFmtId="0" fontId="0" fillId="0" borderId="3" xfId="0" applyBorder="1"/>
    <xf numFmtId="0" fontId="0" fillId="0" borderId="4" xfId="0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0" fillId="0" borderId="4" xfId="0" applyBorder="1"/>
    <xf numFmtId="0" fontId="0" fillId="0" borderId="0" xfId="0" applyBorder="1"/>
    <xf numFmtId="0" fontId="1" fillId="0" borderId="5" xfId="0" applyFont="1" applyBorder="1"/>
    <xf numFmtId="2" fontId="0" fillId="0" borderId="4" xfId="0" applyNumberFormat="1" applyBorder="1"/>
    <xf numFmtId="2" fontId="0" fillId="0" borderId="0" xfId="0" applyNumberFormat="1" applyBorder="1"/>
    <xf numFmtId="2" fontId="1" fillId="0" borderId="0" xfId="0" applyNumberFormat="1" applyFont="1" applyBorder="1"/>
    <xf numFmtId="164" fontId="0" fillId="0" borderId="6" xfId="0" applyNumberFormat="1" applyBorder="1"/>
    <xf numFmtId="164" fontId="0" fillId="0" borderId="7" xfId="0" applyNumberFormat="1" applyBorder="1"/>
    <xf numFmtId="164" fontId="1" fillId="0" borderId="7" xfId="0" applyNumberFormat="1" applyFont="1" applyBorder="1"/>
    <xf numFmtId="164" fontId="1" fillId="0" borderId="8" xfId="0" applyNumberFormat="1" applyFont="1" applyBorder="1"/>
    <xf numFmtId="0" fontId="0" fillId="0" borderId="1" xfId="0" applyBorder="1"/>
    <xf numFmtId="0" fontId="1" fillId="0" borderId="3" xfId="0" applyFont="1" applyBorder="1"/>
    <xf numFmtId="0" fontId="0" fillId="0" borderId="6" xfId="0" applyBorder="1"/>
    <xf numFmtId="0" fontId="0" fillId="0" borderId="0" xfId="0" applyFont="1"/>
    <xf numFmtId="0" fontId="0" fillId="0" borderId="1" xfId="0" applyBorder="1" applyAlignment="1">
      <alignment horizontal="right"/>
    </xf>
    <xf numFmtId="164" fontId="0" fillId="0" borderId="0" xfId="0" applyNumberFormat="1" applyBorder="1"/>
    <xf numFmtId="164" fontId="1" fillId="0" borderId="0" xfId="0" applyNumberFormat="1" applyFont="1" applyBorder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right"/>
      <protection locked="0"/>
    </xf>
    <xf numFmtId="0" fontId="3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48A6F-D2E2-46F2-A197-950FB7BE8346}">
  <sheetPr>
    <pageSetUpPr fitToPage="1"/>
  </sheetPr>
  <dimension ref="A1:H20"/>
  <sheetViews>
    <sheetView tabSelected="1" workbookViewId="0">
      <selection activeCell="A2" sqref="A2"/>
    </sheetView>
  </sheetViews>
  <sheetFormatPr baseColWidth="10" defaultRowHeight="15" x14ac:dyDescent="0.25"/>
  <cols>
    <col min="1" max="1" width="23.140625" customWidth="1"/>
    <col min="2" max="8" width="18.7109375" customWidth="1"/>
  </cols>
  <sheetData>
    <row r="1" spans="1:8" ht="18.75" x14ac:dyDescent="0.3">
      <c r="A1" s="1" t="s">
        <v>2</v>
      </c>
    </row>
    <row r="2" spans="1:8" ht="15.75" x14ac:dyDescent="0.25">
      <c r="A2" s="31" t="s">
        <v>20</v>
      </c>
    </row>
    <row r="4" spans="1:8" x14ac:dyDescent="0.25">
      <c r="A4" t="s">
        <v>3</v>
      </c>
      <c r="C4" s="29">
        <v>50</v>
      </c>
      <c r="D4" s="2"/>
    </row>
    <row r="5" spans="1:8" x14ac:dyDescent="0.25">
      <c r="B5" s="3" t="s">
        <v>4</v>
      </c>
      <c r="C5" s="29">
        <v>15</v>
      </c>
      <c r="D5" s="2"/>
    </row>
    <row r="6" spans="1:8" x14ac:dyDescent="0.25">
      <c r="B6" s="3" t="s">
        <v>5</v>
      </c>
      <c r="C6" s="29">
        <v>15</v>
      </c>
      <c r="D6" s="2"/>
    </row>
    <row r="7" spans="1:8" x14ac:dyDescent="0.25">
      <c r="B7" s="3" t="s">
        <v>6</v>
      </c>
      <c r="C7" s="29">
        <v>15</v>
      </c>
      <c r="D7" s="2"/>
    </row>
    <row r="8" spans="1:8" x14ac:dyDescent="0.25">
      <c r="A8" s="25" t="s">
        <v>7</v>
      </c>
      <c r="C8" s="30" t="s">
        <v>18</v>
      </c>
      <c r="D8" s="2"/>
    </row>
    <row r="12" spans="1:8" x14ac:dyDescent="0.25">
      <c r="B12" s="4" t="s">
        <v>12</v>
      </c>
      <c r="C12" s="5"/>
      <c r="D12" s="5"/>
      <c r="E12" s="4" t="s">
        <v>13</v>
      </c>
      <c r="F12" s="5"/>
      <c r="G12" s="5"/>
      <c r="H12" s="7"/>
    </row>
    <row r="13" spans="1:8" x14ac:dyDescent="0.25">
      <c r="B13" s="8" t="s">
        <v>0</v>
      </c>
      <c r="C13" s="9" t="s">
        <v>11</v>
      </c>
      <c r="D13" s="10" t="s">
        <v>1</v>
      </c>
      <c r="E13" s="8" t="s">
        <v>15</v>
      </c>
      <c r="F13" s="9" t="s">
        <v>16</v>
      </c>
      <c r="G13" s="9" t="s">
        <v>17</v>
      </c>
      <c r="H13" s="11" t="s">
        <v>1</v>
      </c>
    </row>
    <row r="14" spans="1:8" x14ac:dyDescent="0.25">
      <c r="A14" s="26" t="s">
        <v>14</v>
      </c>
      <c r="B14" s="22">
        <f>IF(C5/C4&gt;=0.4,C5,0)</f>
        <v>0</v>
      </c>
      <c r="C14" s="5">
        <f>C6</f>
        <v>15</v>
      </c>
      <c r="D14" s="6"/>
      <c r="E14" s="22">
        <f>IF(AND(C7/C4&gt;=0.3,C7/C4&lt;0.5),C7,0)</f>
        <v>15</v>
      </c>
      <c r="F14" s="5">
        <f>IF(C7/C4&gt;=0.5,C7,0)</f>
        <v>0</v>
      </c>
      <c r="G14" s="5">
        <f>IF(AND(C8="ja",C5/C4&gt;=0.6),C5,0)</f>
        <v>0</v>
      </c>
      <c r="H14" s="23"/>
    </row>
    <row r="15" spans="1:8" x14ac:dyDescent="0.25">
      <c r="A15" s="22" t="s">
        <v>8</v>
      </c>
      <c r="B15" s="22">
        <f>B14*0.017</f>
        <v>0</v>
      </c>
      <c r="C15" s="5">
        <f>C14*0.01</f>
        <v>0.15</v>
      </c>
      <c r="D15" s="6">
        <f>SUM(B15:C15)</f>
        <v>0.15</v>
      </c>
      <c r="E15" s="22">
        <f>E14*0.03</f>
        <v>0.44999999999999996</v>
      </c>
      <c r="F15" s="5">
        <f>F14*0.06</f>
        <v>0</v>
      </c>
      <c r="G15" s="5">
        <f>G14*0.017</f>
        <v>0</v>
      </c>
      <c r="H15" s="23">
        <f>SUM(E15:G15)</f>
        <v>0.44999999999999996</v>
      </c>
    </row>
    <row r="16" spans="1:8" x14ac:dyDescent="0.25">
      <c r="A16" s="12" t="s">
        <v>9</v>
      </c>
      <c r="B16" s="15">
        <f>B15*39.4</f>
        <v>0</v>
      </c>
      <c r="C16" s="16">
        <f>C15*39.4</f>
        <v>5.9099999999999993</v>
      </c>
      <c r="D16" s="17">
        <f>SUM(B16:C16)</f>
        <v>5.9099999999999993</v>
      </c>
      <c r="E16" s="15">
        <f>E15*39.4</f>
        <v>17.729999999999997</v>
      </c>
      <c r="F16" s="16">
        <f>F15*39.4</f>
        <v>0</v>
      </c>
      <c r="G16" s="16">
        <f>G15*39.4</f>
        <v>0</v>
      </c>
      <c r="H16" s="14">
        <f t="shared" ref="H16:H17" si="0">SUM(E16:G16)</f>
        <v>17.729999999999997</v>
      </c>
    </row>
    <row r="17" spans="1:8" x14ac:dyDescent="0.25">
      <c r="A17" s="24" t="s">
        <v>10</v>
      </c>
      <c r="B17" s="18">
        <f>B14*89</f>
        <v>0</v>
      </c>
      <c r="C17" s="19">
        <f>C14*52.36</f>
        <v>785.4</v>
      </c>
      <c r="D17" s="20">
        <f>SUM(B17:C17)</f>
        <v>785.4</v>
      </c>
      <c r="E17" s="18">
        <f>E14*157.07</f>
        <v>2356.0499999999997</v>
      </c>
      <c r="F17" s="19">
        <f>F14*314.13</f>
        <v>0</v>
      </c>
      <c r="G17" s="19">
        <f>G14*89</f>
        <v>0</v>
      </c>
      <c r="H17" s="21">
        <f t="shared" si="0"/>
        <v>2356.0499999999997</v>
      </c>
    </row>
    <row r="18" spans="1:8" x14ac:dyDescent="0.25">
      <c r="A18" s="13"/>
      <c r="B18" s="27"/>
      <c r="C18" s="27"/>
      <c r="D18" s="28"/>
      <c r="E18" s="27"/>
      <c r="F18" s="27"/>
      <c r="G18" s="27"/>
      <c r="H18" s="28"/>
    </row>
    <row r="20" spans="1:8" x14ac:dyDescent="0.25">
      <c r="A20" t="s">
        <v>19</v>
      </c>
    </row>
  </sheetData>
  <sheetProtection sheet="1" objects="1" scenarios="1"/>
  <dataValidations count="1">
    <dataValidation type="list" allowBlank="1" showInputMessage="1" showErrorMessage="1" sqref="C8" xr:uid="{9578F497-C89B-437F-8739-DE59E1529285}">
      <formula1>"ja,nein"</formula1>
    </dataValidation>
  </dataValidations>
  <pageMargins left="0.7" right="0.7" top="0.78740157499999996" bottom="0.78740157499999996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 Kern</dc:creator>
  <cp:lastModifiedBy>Roland Kern</cp:lastModifiedBy>
  <cp:lastPrinted>2023-06-21T13:05:02Z</cp:lastPrinted>
  <dcterms:created xsi:type="dcterms:W3CDTF">2023-05-31T12:48:51Z</dcterms:created>
  <dcterms:modified xsi:type="dcterms:W3CDTF">2023-06-26T09:49:05Z</dcterms:modified>
</cp:coreProperties>
</file>